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scar Erives\Documents\ERIVES\INTRANET ESPEJO\CONTABILIDAD\FORMATOS\"/>
    </mc:Choice>
  </mc:AlternateContent>
  <xr:revisionPtr revIDLastSave="0" documentId="13_ncr:1_{95E358C9-04B7-4303-B4A4-40EC436C3420}" xr6:coauthVersionLast="47" xr6:coauthVersionMax="47" xr10:uidLastSave="{00000000-0000-0000-0000-000000000000}"/>
  <bookViews>
    <workbookView xWindow="20370" yWindow="-4695" windowWidth="29040" windowHeight="15840" xr2:uid="{00000000-000D-0000-FFFF-FFFF00000000}"/>
  </bookViews>
  <sheets>
    <sheet name="VIATICOS" sheetId="1" r:id="rId1"/>
    <sheet name="INSTRUCTIVO" sheetId="2" r:id="rId2"/>
  </sheets>
  <definedNames>
    <definedName name="_xlnm.Print_Area" localSheetId="0">VIATICOS!$B$2:$H$48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B44" i="1"/>
  <c r="F36" i="1"/>
  <c r="P22" i="1"/>
  <c r="P21" i="1"/>
  <c r="P20" i="1"/>
  <c r="P19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18" i="1"/>
  <c r="E45" i="1"/>
  <c r="E44" i="1"/>
</calcChain>
</file>

<file path=xl/sharedStrings.xml><?xml version="1.0" encoding="utf-8"?>
<sst xmlns="http://schemas.openxmlformats.org/spreadsheetml/2006/main" count="125" uniqueCount="80">
  <si>
    <t>ZONA</t>
  </si>
  <si>
    <t>DIAS</t>
  </si>
  <si>
    <t>CASETAS</t>
  </si>
  <si>
    <t>VUELOS</t>
  </si>
  <si>
    <t>TAXIS</t>
  </si>
  <si>
    <t>COMISIONADO</t>
  </si>
  <si>
    <t>AUTORIZA</t>
  </si>
  <si>
    <t>UNIDAD:</t>
  </si>
  <si>
    <t>SALIDA:</t>
  </si>
  <si>
    <t>REGRESO:</t>
  </si>
  <si>
    <t>ZONA:</t>
  </si>
  <si>
    <t>NIVEL:</t>
  </si>
  <si>
    <t>ACTIVIDADES A REALIZAR:</t>
  </si>
  <si>
    <t>NOMBRE</t>
  </si>
  <si>
    <t>NOCHES:</t>
  </si>
  <si>
    <t>RECURSO ESTATAL</t>
  </si>
  <si>
    <t>NIVEL</t>
  </si>
  <si>
    <t xml:space="preserve">SECRETARIO </t>
  </si>
  <si>
    <t>SUBSECRETARIO</t>
  </si>
  <si>
    <t>SUBSECRETARIA</t>
  </si>
  <si>
    <t>COORDINADOR</t>
  </si>
  <si>
    <t>DIRECTOR GENERAL</t>
  </si>
  <si>
    <t>DIRECTORA GENERAL</t>
  </si>
  <si>
    <t>ZONA 1</t>
  </si>
  <si>
    <t>NIVEL JERARQUICO</t>
  </si>
  <si>
    <t>TARIFA DIA</t>
  </si>
  <si>
    <t>TARIFA NOCHE</t>
  </si>
  <si>
    <t>NIVEL I</t>
  </si>
  <si>
    <t>NIVEL II</t>
  </si>
  <si>
    <t xml:space="preserve">NIVEL III Y IV </t>
  </si>
  <si>
    <t>ZONA 2</t>
  </si>
  <si>
    <t>ZONA 3</t>
  </si>
  <si>
    <t>ZONA 4</t>
  </si>
  <si>
    <t>ZONA 5</t>
  </si>
  <si>
    <t xml:space="preserve">NOCHES </t>
  </si>
  <si>
    <t>$/NOCHE</t>
  </si>
  <si>
    <t>$/DIA</t>
  </si>
  <si>
    <t xml:space="preserve">$LT/GAS </t>
  </si>
  <si>
    <t>IMPORTE GAS</t>
  </si>
  <si>
    <t>RENDIMIENTO KMS</t>
  </si>
  <si>
    <t>Rendimiento Kms</t>
  </si>
  <si>
    <t>Cilindros</t>
  </si>
  <si>
    <t xml:space="preserve">TITULAR </t>
  </si>
  <si>
    <t xml:space="preserve">Coordinación de Tecnologías de la Información </t>
  </si>
  <si>
    <t xml:space="preserve">Dirección General de la Comisión Estatal de Mejora Regulatoria </t>
  </si>
  <si>
    <t xml:space="preserve">Dirección General Técnica de Vigilancia y Control </t>
  </si>
  <si>
    <t xml:space="preserve">Dirección General de Transparencia y Gestion de la Información Gubernamental  </t>
  </si>
  <si>
    <t>Organo Interno de Control</t>
  </si>
  <si>
    <t>UNIDAD</t>
  </si>
  <si>
    <t>DATOS :</t>
  </si>
  <si>
    <t>CARGO</t>
  </si>
  <si>
    <t>IMPORTE</t>
  </si>
  <si>
    <t>DATOS DEL COMISIONADO</t>
  </si>
  <si>
    <t>POR DIA</t>
  </si>
  <si>
    <t>POR NOCHE</t>
  </si>
  <si>
    <t>No. DE EMPLEADO</t>
  </si>
  <si>
    <t>SOLICITUD DE VIÁTICOS</t>
  </si>
  <si>
    <t>No. OFICIO DE LA COMISIÓN:</t>
  </si>
  <si>
    <t>DÍAS:</t>
  </si>
  <si>
    <t xml:space="preserve">No. DE KMS </t>
  </si>
  <si>
    <t>Lic. Roberto Javier Fierro Duarte</t>
  </si>
  <si>
    <t>C.P. Osiel Torres Molina</t>
  </si>
  <si>
    <t>Lic. Laura Gurza Jaidar</t>
  </si>
  <si>
    <t>Lic. María Concepción Rodríguez Gómez</t>
  </si>
  <si>
    <t>Mtro. José Dolores Ramírez Villarreal</t>
  </si>
  <si>
    <t>Lic. Valente Becerra Ramírez</t>
  </si>
  <si>
    <t>Lic. María Fermamda Alanís Ronquillo</t>
  </si>
  <si>
    <t>LIC. Juan Miguel Rivera Ortega</t>
  </si>
  <si>
    <t>Subsecretaría de Fiscalización</t>
  </si>
  <si>
    <t>Subsecretaría de Buen Gobierno</t>
  </si>
  <si>
    <t>Subsecretaría de Asuntos Jurídicos, Contrataciones Públicas y Responsabilidades</t>
  </si>
  <si>
    <t>Subsecretaría de Investigación y Evolución Patrimonial</t>
  </si>
  <si>
    <t>Coordinación Administrativa</t>
  </si>
  <si>
    <t>Ing. Victor Valles Aguilar</t>
  </si>
  <si>
    <t>Lic. Flavia Quiñonez Chávez</t>
  </si>
  <si>
    <t>Lic. Victor Humberto Gutiérrez Sotelo</t>
  </si>
  <si>
    <t>Secretaría de la Función Pública</t>
  </si>
  <si>
    <t>REPÚBLICA MÁS ECONOMICOS (ZONA 6)</t>
  </si>
  <si>
    <t>REPÚBLICA MÁS CARAS (ZONA 7)</t>
  </si>
  <si>
    <t>LUGAR DE COMISIÓN: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</si>
</sst>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0_);\-0_)"/>
    <numFmt numFmtId="165" formatCode="&quot;$&quot;#,##0.00"/>
    <numFmt numFmtId="166" formatCode="[$-80A]d&quot; de &quot;mmmm&quot; de &quot;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8" fontId="3" fillId="0" borderId="0" xfId="0" applyNumberFormat="1" applyFont="1"/>
    <xf numFmtId="0" fontId="4" fillId="0" borderId="0" xfId="0" applyFont="1"/>
    <xf numFmtId="0" fontId="5" fillId="0" borderId="0" xfId="0" applyFont="1"/>
    <xf numFmtId="16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2" fillId="0" borderId="0" xfId="2" applyFont="1"/>
    <xf numFmtId="0" fontId="13" fillId="0" borderId="0" xfId="0" applyFont="1"/>
    <xf numFmtId="0" fontId="14" fillId="0" borderId="0" xfId="0" applyFont="1"/>
    <xf numFmtId="49" fontId="0" fillId="0" borderId="0" xfId="0" applyNumberFormat="1"/>
    <xf numFmtId="0" fontId="12" fillId="0" borderId="0" xfId="2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4" fillId="0" borderId="0" xfId="3" applyFont="1" applyFill="1"/>
    <xf numFmtId="0" fontId="10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4" xfId="0" applyFont="1" applyBorder="1"/>
    <xf numFmtId="0" fontId="1" fillId="3" borderId="1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2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/>
    <xf numFmtId="0" fontId="4" fillId="2" borderId="0" xfId="0" applyFont="1" applyFill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0" fillId="0" borderId="14" xfId="0" applyBorder="1"/>
    <xf numFmtId="0" fontId="1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5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4" fontId="4" fillId="4" borderId="13" xfId="3" applyFont="1" applyFill="1" applyBorder="1"/>
    <xf numFmtId="0" fontId="5" fillId="4" borderId="8" xfId="0" applyFont="1" applyFill="1" applyBorder="1"/>
    <xf numFmtId="0" fontId="16" fillId="2" borderId="0" xfId="0" applyFont="1" applyFill="1" applyAlignment="1">
      <alignment horizontal="center"/>
    </xf>
    <xf numFmtId="165" fontId="16" fillId="2" borderId="0" xfId="0" applyNumberFormat="1" applyFont="1" applyFill="1" applyAlignment="1">
      <alignment horizontal="center"/>
    </xf>
    <xf numFmtId="165" fontId="16" fillId="2" borderId="0" xfId="3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5" fontId="17" fillId="2" borderId="0" xfId="0" applyNumberFormat="1" applyFont="1" applyFill="1" applyAlignment="1">
      <alignment horizontal="center"/>
    </xf>
    <xf numFmtId="44" fontId="17" fillId="4" borderId="0" xfId="3" applyFont="1" applyFill="1" applyBorder="1"/>
    <xf numFmtId="0" fontId="5" fillId="4" borderId="8" xfId="0" applyFont="1" applyFill="1" applyBorder="1" applyAlignment="1">
      <alignment horizontal="center"/>
    </xf>
    <xf numFmtId="0" fontId="0" fillId="4" borderId="0" xfId="0" applyFill="1"/>
    <xf numFmtId="0" fontId="0" fillId="4" borderId="9" xfId="0" applyFill="1" applyBorder="1"/>
    <xf numFmtId="0" fontId="5" fillId="0" borderId="8" xfId="0" applyFont="1" applyBorder="1" applyAlignment="1">
      <alignment horizontal="center"/>
    </xf>
    <xf numFmtId="0" fontId="0" fillId="0" borderId="0" xfId="0"/>
    <xf numFmtId="0" fontId="4" fillId="4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9" xfId="0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4" fontId="4" fillId="2" borderId="0" xfId="3" applyFont="1" applyFill="1" applyBorder="1" applyAlignment="1">
      <alignment horizontal="center" vertical="center"/>
    </xf>
  </cellXfs>
  <cellStyles count="4">
    <cellStyle name="Hipervínculo" xfId="2" builtinId="8"/>
    <cellStyle name="Moneda" xfId="3" builtinId="4"/>
    <cellStyle name="Normal" xfId="0" builtinId="0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2361878</xdr:colOff>
      <xdr:row>1</xdr:row>
      <xdr:rowOff>218353</xdr:rowOff>
    </xdr:from>
    <xdr:to>
      <xdr:col>4</xdr:col>
      <xdr:colOff>1740352</xdr:colOff>
      <xdr:row>4</xdr:row>
      <xdr:rowOff>10796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74E11D-E74B-A29F-569E-F0C952BF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2235" y="585746"/>
          <a:ext cx="4508367" cy="894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542200</xdr:colOff>
      <xdr:row>17</xdr:row>
      <xdr:rowOff>114000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BD6276-6E3A-4ECB-9D5F-674209FC8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0625"/>
          <a:ext cx="5800000" cy="2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637438</xdr:colOff>
      <xdr:row>24</xdr:row>
      <xdr:rowOff>66643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961CA-1529-4A5B-B38B-65990912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57750"/>
          <a:ext cx="5895238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133350</xdr:rowOff>
    </xdr:from>
    <xdr:to>
      <xdr:col>5</xdr:col>
      <xdr:colOff>580295</xdr:colOff>
      <xdr:row>33</xdr:row>
      <xdr:rowOff>85660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D2F0C7-DC84-4FF7-BB6D-FE47F930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62725"/>
          <a:ext cx="5838095" cy="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5</xdr:col>
      <xdr:colOff>542200</xdr:colOff>
      <xdr:row>40</xdr:row>
      <xdr:rowOff>66643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91A9E7-FA58-4F62-B181-061E4AAF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382000"/>
          <a:ext cx="5800000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5</xdr:col>
      <xdr:colOff>618390</xdr:colOff>
      <xdr:row>47</xdr:row>
      <xdr:rowOff>95214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D8C2055-63C3-4E40-A9EB-BDCA0C625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53625"/>
          <a:ext cx="5876190" cy="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76200</xdr:rowOff>
    </xdr:from>
    <xdr:to>
      <xdr:col>5</xdr:col>
      <xdr:colOff>580295</xdr:colOff>
      <xdr:row>60</xdr:row>
      <xdr:rowOff>76057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80CF61-C36F-45AB-A535-2115F2259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1791950"/>
          <a:ext cx="5838095" cy="1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66</xdr:row>
      <xdr:rowOff>66675</xdr:rowOff>
    </xdr:from>
    <xdr:to>
      <xdr:col>5</xdr:col>
      <xdr:colOff>627915</xdr:colOff>
      <xdr:row>69</xdr:row>
      <xdr:rowOff>28508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A79C0A1-E738-4BA6-9823-67D259D7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14354175"/>
          <a:ext cx="5876190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T65"/>
  <sheetViews>
    <sheetView showGridLines="0" tabSelected="1" topLeftCell="A4" zoomScale="89" zoomScaleNormal="89" workbookViewId="0">
      <selection activeCell="D15" sqref="D15"/>
    </sheetView>
  </sheetViews>
  <sheetFormatPr baseColWidth="10" defaultRowHeight="15" x14ac:dyDescent="0.25"/>
  <cols>
    <col min="2" max="2" width="55.85546875" bestFit="1" customWidth="1"/>
    <col min="3" max="3" width="41.42578125" bestFit="1" customWidth="1"/>
    <col min="4" max="4" width="35.42578125" bestFit="1" customWidth="1"/>
    <col min="5" max="5" width="36.5703125" customWidth="1"/>
    <col min="6" max="6" width="27.85546875" bestFit="1" customWidth="1"/>
    <col min="7" max="7" width="24" bestFit="1" customWidth="1"/>
    <col min="8" max="8" width="24.42578125" bestFit="1" customWidth="1"/>
    <col min="9" max="9" width="24.5703125" customWidth="1"/>
    <col min="10" max="10" width="24.5703125" hidden="1" customWidth="1"/>
    <col min="11" max="11" width="20.140625" hidden="1" customWidth="1"/>
    <col min="12" max="12" width="4" hidden="1" customWidth="1"/>
    <col min="13" max="13" width="21.140625" hidden="1" customWidth="1"/>
    <col min="14" max="14" width="7.140625" hidden="1" customWidth="1"/>
    <col min="15" max="15" width="81" hidden="1" customWidth="1"/>
    <col min="16" max="16" width="47.28515625" hidden="1" customWidth="1"/>
    <col min="17" max="17" width="36.5703125" hidden="1" customWidth="1"/>
    <col min="18" max="18" width="10.28515625" hidden="1" customWidth="1"/>
    <col min="19" max="19" width="6.7109375" hidden="1" customWidth="1"/>
    <col min="20" max="20" width="50.85546875" hidden="1" customWidth="1"/>
    <col min="21" max="21" width="12.85546875" customWidth="1"/>
    <col min="22" max="22" width="17" customWidth="1"/>
    <col min="23" max="23" width="15.5703125" customWidth="1"/>
    <col min="24" max="24" width="12.7109375" bestFit="1" customWidth="1"/>
    <col min="27" max="28" width="12.7109375" bestFit="1" customWidth="1"/>
  </cols>
  <sheetData>
    <row r="1" spans="2:19" ht="29.25" thickBot="1" x14ac:dyDescent="0.5">
      <c r="B1" s="5"/>
      <c r="C1" s="5"/>
      <c r="D1" s="5"/>
      <c r="E1" s="5"/>
      <c r="F1" s="5"/>
      <c r="G1" s="5"/>
      <c r="H1" s="5"/>
      <c r="I1" s="5"/>
      <c r="J1" s="5"/>
      <c r="M1" t="s">
        <v>49</v>
      </c>
    </row>
    <row r="2" spans="2:19" ht="29.25" thickBot="1" x14ac:dyDescent="0.5">
      <c r="B2" s="25"/>
      <c r="C2" s="26"/>
      <c r="D2" s="26"/>
      <c r="E2" s="26"/>
      <c r="F2" s="26"/>
      <c r="G2" s="26"/>
      <c r="H2" s="27"/>
      <c r="I2" s="5"/>
      <c r="J2" s="5"/>
    </row>
    <row r="3" spans="2:19" ht="29.25" thickBot="1" x14ac:dyDescent="0.5">
      <c r="B3" s="28"/>
      <c r="C3" s="5"/>
      <c r="D3" s="5"/>
      <c r="E3" s="5"/>
      <c r="F3" s="5"/>
      <c r="G3" s="5"/>
      <c r="H3" s="29"/>
      <c r="I3" s="5"/>
      <c r="J3" s="5"/>
      <c r="O3" s="24" t="s">
        <v>48</v>
      </c>
      <c r="P3" s="24" t="s">
        <v>13</v>
      </c>
      <c r="Q3" s="24" t="s">
        <v>50</v>
      </c>
    </row>
    <row r="4" spans="2:19" ht="28.5" x14ac:dyDescent="0.45">
      <c r="B4" s="28"/>
      <c r="C4" s="5"/>
      <c r="D4" s="5"/>
      <c r="E4" s="5"/>
      <c r="F4" s="5"/>
      <c r="G4" s="5"/>
      <c r="H4" s="29"/>
      <c r="I4" s="5"/>
      <c r="J4" s="5"/>
      <c r="O4" s="20" t="s">
        <v>76</v>
      </c>
      <c r="P4" s="20" t="s">
        <v>60</v>
      </c>
      <c r="Q4" s="20" t="s">
        <v>17</v>
      </c>
    </row>
    <row r="5" spans="2:19" ht="28.5" x14ac:dyDescent="0.45">
      <c r="B5" s="28"/>
      <c r="C5" s="5"/>
      <c r="D5" s="5"/>
      <c r="E5" s="5"/>
      <c r="F5" s="5"/>
      <c r="G5" s="5"/>
      <c r="H5" s="29"/>
      <c r="I5" s="5"/>
      <c r="J5" s="5"/>
      <c r="O5" s="21" t="s">
        <v>68</v>
      </c>
      <c r="P5" s="21" t="s">
        <v>61</v>
      </c>
      <c r="Q5" s="21" t="s">
        <v>18</v>
      </c>
    </row>
    <row r="6" spans="2:19" ht="28.5" x14ac:dyDescent="0.45">
      <c r="B6" s="62" t="s">
        <v>56</v>
      </c>
      <c r="C6" s="63"/>
      <c r="D6" s="63"/>
      <c r="E6" s="63"/>
      <c r="F6" s="63"/>
      <c r="G6" s="63"/>
      <c r="H6" s="64"/>
      <c r="I6" s="5"/>
      <c r="J6" s="5"/>
      <c r="O6" s="21" t="s">
        <v>69</v>
      </c>
      <c r="P6" s="21" t="s">
        <v>62</v>
      </c>
      <c r="Q6" s="21" t="s">
        <v>19</v>
      </c>
    </row>
    <row r="7" spans="2:19" ht="28.5" x14ac:dyDescent="0.45">
      <c r="B7" s="62" t="s">
        <v>15</v>
      </c>
      <c r="C7" s="63"/>
      <c r="D7" s="63"/>
      <c r="E7" s="63"/>
      <c r="F7" s="63"/>
      <c r="G7" s="63"/>
      <c r="H7" s="64"/>
      <c r="I7" s="5"/>
      <c r="J7" s="5"/>
      <c r="K7" s="5"/>
      <c r="L7" s="5"/>
      <c r="M7" s="5"/>
      <c r="O7" s="22" t="s">
        <v>70</v>
      </c>
      <c r="P7" s="22" t="s">
        <v>74</v>
      </c>
      <c r="Q7" s="22" t="s">
        <v>19</v>
      </c>
    </row>
    <row r="8" spans="2:19" ht="28.5" x14ac:dyDescent="0.45">
      <c r="B8" s="28"/>
      <c r="C8" s="5"/>
      <c r="D8" s="5"/>
      <c r="E8" s="5"/>
      <c r="F8" s="5"/>
      <c r="G8" s="5"/>
      <c r="H8" s="29"/>
      <c r="I8" s="14"/>
      <c r="J8" s="14"/>
      <c r="M8" s="13"/>
      <c r="O8" s="21" t="s">
        <v>71</v>
      </c>
      <c r="P8" s="21" t="s">
        <v>63</v>
      </c>
      <c r="Q8" s="21" t="s">
        <v>19</v>
      </c>
    </row>
    <row r="9" spans="2:19" ht="28.5" x14ac:dyDescent="0.45">
      <c r="B9" s="28"/>
      <c r="C9" s="5"/>
      <c r="D9" s="5"/>
      <c r="E9" s="5"/>
      <c r="F9" s="5"/>
      <c r="G9" s="5"/>
      <c r="H9" s="29"/>
      <c r="I9" s="5"/>
      <c r="J9" s="5"/>
      <c r="O9" s="21" t="s">
        <v>43</v>
      </c>
      <c r="P9" s="21" t="s">
        <v>73</v>
      </c>
      <c r="Q9" s="21" t="s">
        <v>20</v>
      </c>
    </row>
    <row r="10" spans="2:19" ht="33" customHeight="1" x14ac:dyDescent="0.45">
      <c r="B10" s="55" t="s">
        <v>7</v>
      </c>
      <c r="C10" s="73"/>
      <c r="D10" s="73"/>
      <c r="E10" s="74"/>
      <c r="F10" s="74"/>
      <c r="G10" s="74"/>
      <c r="H10" s="75"/>
      <c r="I10" s="15"/>
      <c r="J10" s="15"/>
      <c r="O10" s="21" t="s">
        <v>72</v>
      </c>
      <c r="P10" s="21" t="s">
        <v>64</v>
      </c>
      <c r="Q10" s="21" t="s">
        <v>20</v>
      </c>
      <c r="S10" s="3"/>
    </row>
    <row r="11" spans="2:19" ht="28.5" x14ac:dyDescent="0.45">
      <c r="B11" s="55" t="s">
        <v>57</v>
      </c>
      <c r="C11" s="30"/>
      <c r="D11" s="16"/>
      <c r="E11" s="16"/>
      <c r="F11" s="16"/>
      <c r="G11" s="16"/>
      <c r="H11" s="31"/>
      <c r="I11" s="16"/>
      <c r="J11" s="16"/>
      <c r="O11" s="21" t="s">
        <v>44</v>
      </c>
      <c r="P11" s="21" t="s">
        <v>65</v>
      </c>
      <c r="Q11" s="21" t="s">
        <v>21</v>
      </c>
    </row>
    <row r="12" spans="2:19" ht="28.5" x14ac:dyDescent="0.45">
      <c r="B12" s="55" t="s">
        <v>9</v>
      </c>
      <c r="C12" s="32"/>
      <c r="D12" s="15"/>
      <c r="E12" s="15"/>
      <c r="F12" s="15"/>
      <c r="G12" s="15"/>
      <c r="H12" s="33"/>
      <c r="I12" s="15"/>
      <c r="J12" s="15"/>
      <c r="O12" s="21" t="s">
        <v>45</v>
      </c>
      <c r="P12" s="21" t="s">
        <v>75</v>
      </c>
      <c r="Q12" s="21" t="s">
        <v>21</v>
      </c>
    </row>
    <row r="13" spans="2:19" ht="28.5" x14ac:dyDescent="0.45">
      <c r="B13" s="55" t="s">
        <v>8</v>
      </c>
      <c r="C13" s="32"/>
      <c r="D13" s="15"/>
      <c r="E13" s="15"/>
      <c r="F13" s="15"/>
      <c r="G13" s="15"/>
      <c r="H13" s="33"/>
      <c r="I13" s="15"/>
      <c r="J13" s="15"/>
      <c r="O13" s="21" t="s">
        <v>46</v>
      </c>
      <c r="P13" s="21" t="s">
        <v>66</v>
      </c>
      <c r="Q13" s="21" t="s">
        <v>22</v>
      </c>
    </row>
    <row r="14" spans="2:19" ht="29.25" thickBot="1" x14ac:dyDescent="0.5">
      <c r="B14" s="55" t="s">
        <v>79</v>
      </c>
      <c r="C14" s="32"/>
      <c r="D14" s="6"/>
      <c r="E14" s="6"/>
      <c r="F14" s="6"/>
      <c r="G14" s="6"/>
      <c r="H14" s="34"/>
      <c r="I14" s="6"/>
      <c r="J14" s="6"/>
      <c r="O14" s="23" t="s">
        <v>47</v>
      </c>
      <c r="P14" s="23" t="s">
        <v>67</v>
      </c>
      <c r="Q14" s="23" t="s">
        <v>42</v>
      </c>
    </row>
    <row r="15" spans="2:19" ht="28.5" x14ac:dyDescent="0.45">
      <c r="B15" s="28"/>
      <c r="C15" s="5"/>
      <c r="D15" s="5"/>
      <c r="E15" s="5"/>
      <c r="F15" s="5"/>
      <c r="G15" s="5"/>
      <c r="H15" s="29"/>
      <c r="I15" s="5"/>
      <c r="J15" s="5"/>
    </row>
    <row r="16" spans="2:19" ht="29.25" thickBot="1" x14ac:dyDescent="0.5">
      <c r="B16" s="28"/>
      <c r="D16" s="5"/>
      <c r="E16" s="5"/>
      <c r="F16" s="5"/>
      <c r="G16" s="5"/>
      <c r="H16" s="29"/>
      <c r="I16" s="5"/>
      <c r="J16" s="5"/>
    </row>
    <row r="17" spans="2:20" ht="29.25" thickBot="1" x14ac:dyDescent="0.5">
      <c r="B17" s="51" t="s">
        <v>10</v>
      </c>
      <c r="C17" s="35"/>
      <c r="D17" s="52" t="s">
        <v>36</v>
      </c>
      <c r="E17" s="48" t="s">
        <v>11</v>
      </c>
      <c r="F17" s="35"/>
      <c r="G17" s="52" t="s">
        <v>35</v>
      </c>
      <c r="H17" s="53" t="s">
        <v>51</v>
      </c>
      <c r="I17" s="5"/>
      <c r="J17" s="5"/>
      <c r="K17" s="19" t="s">
        <v>0</v>
      </c>
      <c r="M17" s="19" t="s">
        <v>16</v>
      </c>
      <c r="N17" s="19" t="s">
        <v>0</v>
      </c>
      <c r="O17" s="19" t="s">
        <v>16</v>
      </c>
      <c r="P17" s="19"/>
      <c r="Q17" s="19" t="s">
        <v>53</v>
      </c>
      <c r="R17" s="19" t="s">
        <v>54</v>
      </c>
    </row>
    <row r="18" spans="2:20" ht="29.25" thickBot="1" x14ac:dyDescent="0.5">
      <c r="B18" s="51" t="s">
        <v>58</v>
      </c>
      <c r="C18" s="35"/>
      <c r="D18" s="83"/>
      <c r="E18" s="48" t="s">
        <v>14</v>
      </c>
      <c r="F18" s="35"/>
      <c r="G18" s="83"/>
      <c r="H18" s="54">
        <f>G18+D18</f>
        <v>0</v>
      </c>
      <c r="I18" s="17"/>
      <c r="J18" s="17"/>
      <c r="K18" s="42">
        <v>1</v>
      </c>
      <c r="M18" s="42">
        <v>1</v>
      </c>
      <c r="N18" s="20">
        <v>1</v>
      </c>
      <c r="O18" s="20">
        <v>1</v>
      </c>
      <c r="P18" s="20" t="str">
        <f>CONCATENATE(N18,O18)</f>
        <v>11</v>
      </c>
      <c r="Q18" s="20">
        <v>452.56</v>
      </c>
      <c r="R18" s="20">
        <v>1810.24</v>
      </c>
    </row>
    <row r="19" spans="2:20" ht="29.25" thickTop="1" x14ac:dyDescent="0.45">
      <c r="B19" s="28"/>
      <c r="C19" s="6"/>
      <c r="D19" s="6"/>
      <c r="E19" s="6"/>
      <c r="F19" s="6"/>
      <c r="G19" s="6"/>
      <c r="H19" s="34"/>
      <c r="I19" s="6"/>
      <c r="J19" s="6"/>
      <c r="K19" s="43">
        <v>2</v>
      </c>
      <c r="M19" s="43">
        <v>2</v>
      </c>
      <c r="N19" s="21">
        <v>1</v>
      </c>
      <c r="O19" s="21">
        <v>2</v>
      </c>
      <c r="P19" s="21" t="str">
        <f t="shared" ref="P19:P26" si="0">CONCATENATE(N19,O19)</f>
        <v>12</v>
      </c>
      <c r="Q19" s="21">
        <v>452.56</v>
      </c>
      <c r="R19" s="21">
        <v>1583.96</v>
      </c>
    </row>
    <row r="20" spans="2:20" ht="28.5" x14ac:dyDescent="0.45">
      <c r="B20" s="28"/>
      <c r="C20" s="5"/>
      <c r="D20" s="5"/>
      <c r="E20" s="5"/>
      <c r="F20" s="5"/>
      <c r="G20" s="5"/>
      <c r="H20" s="29"/>
      <c r="I20" s="5"/>
      <c r="J20" s="5"/>
      <c r="K20" s="43">
        <v>3</v>
      </c>
      <c r="M20" s="43">
        <v>3</v>
      </c>
      <c r="N20" s="21">
        <v>1</v>
      </c>
      <c r="O20" s="21">
        <v>3</v>
      </c>
      <c r="P20" s="21" t="str">
        <f>CONCATENATE(N20,O20)</f>
        <v>13</v>
      </c>
      <c r="Q20" s="21">
        <v>339.42</v>
      </c>
      <c r="R20" s="21">
        <v>1357.68</v>
      </c>
    </row>
    <row r="21" spans="2:20" ht="28.5" x14ac:dyDescent="0.45">
      <c r="B21" s="28"/>
      <c r="C21" s="5"/>
      <c r="D21" s="5"/>
      <c r="E21" s="5"/>
      <c r="F21" s="5"/>
      <c r="G21" s="5"/>
      <c r="H21" s="29"/>
      <c r="I21" s="5"/>
      <c r="J21" s="5"/>
      <c r="K21" s="44">
        <v>4</v>
      </c>
      <c r="M21" s="44">
        <v>4</v>
      </c>
      <c r="N21" s="22">
        <v>1</v>
      </c>
      <c r="O21" s="22">
        <v>4</v>
      </c>
      <c r="P21" s="22" t="str">
        <f>CONCATENATE(N21,O21)</f>
        <v>14</v>
      </c>
      <c r="Q21" s="22">
        <v>339.42</v>
      </c>
      <c r="R21" s="22">
        <v>1357.68</v>
      </c>
    </row>
    <row r="22" spans="2:20" ht="28.5" x14ac:dyDescent="0.45">
      <c r="B22" s="62" t="s">
        <v>12</v>
      </c>
      <c r="C22" s="80"/>
      <c r="D22" s="80"/>
      <c r="E22" s="80"/>
      <c r="F22" s="80"/>
      <c r="G22" s="80"/>
      <c r="H22" s="81"/>
      <c r="I22" s="18"/>
      <c r="J22" s="18"/>
      <c r="K22" s="43">
        <v>5</v>
      </c>
      <c r="M22" s="43"/>
      <c r="N22" s="21">
        <v>2</v>
      </c>
      <c r="O22" s="21">
        <v>1</v>
      </c>
      <c r="P22" s="21" t="str">
        <f>CONCATENATE(N22,O22)</f>
        <v>21</v>
      </c>
      <c r="Q22" s="21">
        <v>452.56</v>
      </c>
      <c r="R22" s="21">
        <v>1810.24</v>
      </c>
    </row>
    <row r="23" spans="2:20" ht="28.5" x14ac:dyDescent="0.45">
      <c r="B23" s="76"/>
      <c r="C23" s="77"/>
      <c r="D23" s="77"/>
      <c r="E23" s="77"/>
      <c r="F23" s="77"/>
      <c r="G23" s="77"/>
      <c r="H23" s="78"/>
      <c r="I23" s="5"/>
      <c r="J23" s="5"/>
      <c r="K23" s="43">
        <v>6</v>
      </c>
      <c r="M23" s="43"/>
      <c r="N23" s="21">
        <v>2</v>
      </c>
      <c r="O23" s="21">
        <v>2</v>
      </c>
      <c r="P23" s="21" t="str">
        <f t="shared" si="0"/>
        <v>22</v>
      </c>
      <c r="Q23" s="21">
        <v>452.56</v>
      </c>
      <c r="R23" s="21">
        <v>1697.1</v>
      </c>
    </row>
    <row r="24" spans="2:20" ht="28.5" x14ac:dyDescent="0.45">
      <c r="B24" s="79"/>
      <c r="C24" s="77"/>
      <c r="D24" s="77"/>
      <c r="E24" s="77"/>
      <c r="F24" s="77"/>
      <c r="G24" s="77"/>
      <c r="H24" s="78"/>
      <c r="I24" s="6"/>
      <c r="J24" s="6"/>
      <c r="K24" s="43">
        <v>7</v>
      </c>
      <c r="M24" s="43"/>
      <c r="N24" s="21">
        <v>2</v>
      </c>
      <c r="O24" s="21">
        <v>3</v>
      </c>
      <c r="P24" s="21" t="str">
        <f t="shared" si="0"/>
        <v>23</v>
      </c>
      <c r="Q24" s="21">
        <v>339.42</v>
      </c>
      <c r="R24" s="21">
        <v>1470.82</v>
      </c>
    </row>
    <row r="25" spans="2:20" ht="29.25" thickBot="1" x14ac:dyDescent="0.5">
      <c r="B25" s="79"/>
      <c r="C25" s="77"/>
      <c r="D25" s="77"/>
      <c r="E25" s="77"/>
      <c r="F25" s="77"/>
      <c r="G25" s="77"/>
      <c r="H25" s="78"/>
      <c r="I25" s="5"/>
      <c r="J25" s="5"/>
      <c r="K25" s="45"/>
      <c r="L25" s="46"/>
      <c r="M25" s="45"/>
      <c r="N25" s="21">
        <v>2</v>
      </c>
      <c r="O25" s="21">
        <v>4</v>
      </c>
      <c r="P25" s="21" t="str">
        <f t="shared" si="0"/>
        <v>24</v>
      </c>
      <c r="Q25" s="21">
        <v>339.42</v>
      </c>
      <c r="R25" s="21">
        <v>1470.82</v>
      </c>
      <c r="T25" s="1"/>
    </row>
    <row r="26" spans="2:20" ht="28.5" x14ac:dyDescent="0.45">
      <c r="B26" s="36"/>
      <c r="H26" s="37"/>
      <c r="I26" s="5"/>
      <c r="J26" s="5"/>
      <c r="N26" s="21">
        <v>3</v>
      </c>
      <c r="O26" s="21">
        <v>1</v>
      </c>
      <c r="P26" s="21" t="str">
        <f t="shared" si="0"/>
        <v>31</v>
      </c>
      <c r="Q26" s="21">
        <v>565.70000000000005</v>
      </c>
      <c r="R26" s="21">
        <v>2375.94</v>
      </c>
      <c r="T26" s="1"/>
    </row>
    <row r="27" spans="2:20" ht="28.5" x14ac:dyDescent="0.45">
      <c r="B27" s="36"/>
      <c r="H27" s="37"/>
      <c r="I27" s="5"/>
      <c r="J27" s="5"/>
      <c r="N27" s="21">
        <v>3</v>
      </c>
      <c r="O27" s="21">
        <v>2</v>
      </c>
      <c r="P27" s="21" t="str">
        <f t="shared" ref="P27:P45" si="1">CONCATENATE(N27,O27)</f>
        <v>32</v>
      </c>
      <c r="Q27" s="21">
        <v>565.70000000000005</v>
      </c>
      <c r="R27" s="21">
        <v>2149.66</v>
      </c>
      <c r="T27" s="1"/>
    </row>
    <row r="28" spans="2:20" ht="28.5" x14ac:dyDescent="0.45">
      <c r="B28" s="36"/>
      <c r="H28" s="37"/>
      <c r="I28" s="5"/>
      <c r="J28" s="5"/>
      <c r="N28" s="21">
        <v>3</v>
      </c>
      <c r="O28" s="21">
        <v>3</v>
      </c>
      <c r="P28" s="21" t="str">
        <f t="shared" si="1"/>
        <v>33</v>
      </c>
      <c r="Q28" s="21">
        <v>452.56</v>
      </c>
      <c r="R28" s="21">
        <v>1810.24</v>
      </c>
      <c r="T28" s="1"/>
    </row>
    <row r="29" spans="2:20" ht="28.5" x14ac:dyDescent="0.45">
      <c r="B29" s="36"/>
      <c r="C29" s="82" t="s">
        <v>52</v>
      </c>
      <c r="D29" s="80"/>
      <c r="E29" s="80"/>
      <c r="F29" s="80"/>
      <c r="G29" s="80"/>
      <c r="H29" s="37"/>
      <c r="I29" s="5"/>
      <c r="J29" s="5"/>
      <c r="N29" s="21">
        <v>3</v>
      </c>
      <c r="O29" s="21">
        <v>4</v>
      </c>
      <c r="P29" s="21" t="str">
        <f t="shared" si="1"/>
        <v>34</v>
      </c>
      <c r="Q29" s="21">
        <v>452.56</v>
      </c>
      <c r="R29" s="21">
        <v>1810.24</v>
      </c>
      <c r="T29" s="1"/>
    </row>
    <row r="30" spans="2:20" ht="28.5" x14ac:dyDescent="0.45">
      <c r="B30" s="36"/>
      <c r="C30" s="49" t="s">
        <v>13</v>
      </c>
      <c r="D30" s="50" t="s">
        <v>55</v>
      </c>
      <c r="E30" s="49" t="s">
        <v>2</v>
      </c>
      <c r="F30" s="49" t="s">
        <v>4</v>
      </c>
      <c r="G30" s="49" t="s">
        <v>3</v>
      </c>
      <c r="H30" s="34"/>
      <c r="I30" s="5"/>
      <c r="J30" s="5"/>
      <c r="N30" s="21">
        <v>4</v>
      </c>
      <c r="O30" s="21">
        <v>1</v>
      </c>
      <c r="P30" s="21" t="str">
        <f t="shared" si="1"/>
        <v>41</v>
      </c>
      <c r="Q30" s="21">
        <v>1131.4000000000001</v>
      </c>
      <c r="R30" s="21">
        <v>3959.9</v>
      </c>
      <c r="T30" s="1"/>
    </row>
    <row r="31" spans="2:20" ht="28.5" x14ac:dyDescent="0.45">
      <c r="B31" s="36"/>
      <c r="C31" s="47"/>
      <c r="D31" s="56"/>
      <c r="E31" s="57"/>
      <c r="F31" s="58"/>
      <c r="G31" s="58"/>
      <c r="H31" s="34"/>
      <c r="I31" s="5"/>
      <c r="J31" s="5"/>
      <c r="N31" s="21">
        <v>4</v>
      </c>
      <c r="O31" s="21">
        <v>2</v>
      </c>
      <c r="P31" s="21" t="str">
        <f t="shared" si="1"/>
        <v>42</v>
      </c>
      <c r="Q31" s="21">
        <v>1018.26</v>
      </c>
      <c r="R31" s="21">
        <v>3507.34</v>
      </c>
      <c r="T31" s="1"/>
    </row>
    <row r="32" spans="2:20" ht="28.5" x14ac:dyDescent="0.45">
      <c r="B32" s="28"/>
      <c r="C32" s="5"/>
      <c r="D32" s="5"/>
      <c r="E32" s="5"/>
      <c r="F32" s="5"/>
      <c r="G32" s="5"/>
      <c r="H32" s="29"/>
      <c r="I32" s="5"/>
      <c r="J32" s="5"/>
      <c r="K32" s="11"/>
      <c r="L32" s="11"/>
      <c r="N32" s="21">
        <v>4</v>
      </c>
      <c r="O32" s="21">
        <v>3</v>
      </c>
      <c r="P32" s="21" t="str">
        <f t="shared" si="1"/>
        <v>43</v>
      </c>
      <c r="Q32" s="21">
        <v>905.12</v>
      </c>
      <c r="R32" s="21">
        <v>3054.78</v>
      </c>
      <c r="T32" s="1"/>
    </row>
    <row r="33" spans="2:20" ht="28.5" x14ac:dyDescent="0.45">
      <c r="B33" s="28"/>
      <c r="C33" s="5"/>
      <c r="D33" s="5"/>
      <c r="E33" s="5"/>
      <c r="F33" s="5"/>
      <c r="G33" s="5"/>
      <c r="H33" s="29"/>
      <c r="I33" s="5"/>
      <c r="J33" s="5"/>
      <c r="N33" s="22">
        <v>4</v>
      </c>
      <c r="O33" s="22">
        <v>4</v>
      </c>
      <c r="P33" s="22" t="str">
        <f t="shared" si="1"/>
        <v>44</v>
      </c>
      <c r="Q33" s="22">
        <v>905.12</v>
      </c>
      <c r="R33" s="22">
        <v>3054.78</v>
      </c>
    </row>
    <row r="34" spans="2:20" ht="28.5" x14ac:dyDescent="0.45">
      <c r="B34" s="28"/>
      <c r="C34" s="5"/>
      <c r="D34" s="5"/>
      <c r="E34" s="5"/>
      <c r="F34" s="5"/>
      <c r="G34" s="5"/>
      <c r="H34" s="29"/>
      <c r="I34" s="5"/>
      <c r="J34" s="5"/>
      <c r="N34" s="21">
        <v>5</v>
      </c>
      <c r="O34" s="21">
        <v>1</v>
      </c>
      <c r="P34" s="21" t="str">
        <f t="shared" si="1"/>
        <v>51</v>
      </c>
      <c r="Q34" s="21">
        <v>678.84</v>
      </c>
      <c r="R34" s="21">
        <v>2715.36</v>
      </c>
    </row>
    <row r="35" spans="2:20" ht="28.5" x14ac:dyDescent="0.45">
      <c r="B35" s="28"/>
      <c r="C35" s="48" t="s">
        <v>59</v>
      </c>
      <c r="D35" s="48" t="s">
        <v>37</v>
      </c>
      <c r="E35" s="48" t="s">
        <v>39</v>
      </c>
      <c r="F35" s="48" t="s">
        <v>38</v>
      </c>
      <c r="G35" s="5"/>
      <c r="H35" s="29"/>
      <c r="I35" s="5"/>
      <c r="J35" s="5"/>
      <c r="K35" s="11"/>
      <c r="L35" s="11"/>
      <c r="N35" s="21">
        <v>5</v>
      </c>
      <c r="O35" s="21">
        <v>2</v>
      </c>
      <c r="P35" s="21" t="str">
        <f t="shared" si="1"/>
        <v>52</v>
      </c>
      <c r="Q35" s="21">
        <v>565.70000000000005</v>
      </c>
      <c r="R35" s="21">
        <v>2489.08</v>
      </c>
    </row>
    <row r="36" spans="2:20" ht="28.5" x14ac:dyDescent="0.45">
      <c r="B36" s="28"/>
      <c r="C36" s="59"/>
      <c r="D36" s="60"/>
      <c r="E36" s="59"/>
      <c r="F36" s="61" t="e">
        <f>(C36*D36)/E36</f>
        <v>#DIV/0!</v>
      </c>
      <c r="G36" s="5"/>
      <c r="H36" s="29"/>
      <c r="I36" s="5"/>
      <c r="J36" s="5"/>
      <c r="N36" s="21">
        <v>5</v>
      </c>
      <c r="O36" s="21">
        <v>3</v>
      </c>
      <c r="P36" s="21" t="str">
        <f t="shared" si="1"/>
        <v>53</v>
      </c>
      <c r="Q36" s="21">
        <v>452.56</v>
      </c>
      <c r="R36" s="21">
        <v>2149.66</v>
      </c>
      <c r="T36" s="1"/>
    </row>
    <row r="37" spans="2:20" ht="28.5" x14ac:dyDescent="0.45">
      <c r="B37" s="28"/>
      <c r="C37" s="5"/>
      <c r="D37" s="5"/>
      <c r="E37" s="5"/>
      <c r="F37" s="5"/>
      <c r="G37" s="5"/>
      <c r="H37" s="29"/>
      <c r="I37" s="5"/>
      <c r="J37" s="5"/>
      <c r="N37" s="21">
        <v>5</v>
      </c>
      <c r="O37" s="21">
        <v>4</v>
      </c>
      <c r="P37" s="21" t="str">
        <f t="shared" si="1"/>
        <v>54</v>
      </c>
      <c r="Q37" s="21">
        <v>452.56</v>
      </c>
      <c r="R37" s="21">
        <v>2149.66</v>
      </c>
      <c r="T37" s="1"/>
    </row>
    <row r="38" spans="2:20" ht="28.5" x14ac:dyDescent="0.45">
      <c r="B38" s="28"/>
      <c r="C38" s="5"/>
      <c r="D38" s="5"/>
      <c r="E38" s="5"/>
      <c r="F38" s="5"/>
      <c r="G38" s="5"/>
      <c r="H38" s="29"/>
      <c r="I38" s="6"/>
      <c r="J38" s="6"/>
      <c r="K38" s="1"/>
      <c r="L38" s="1"/>
      <c r="N38" s="21">
        <v>6</v>
      </c>
      <c r="O38" s="21">
        <v>1</v>
      </c>
      <c r="P38" s="21" t="str">
        <f t="shared" si="1"/>
        <v>61</v>
      </c>
      <c r="Q38" s="21">
        <v>1018.26</v>
      </c>
      <c r="R38" s="21">
        <v>3281.06</v>
      </c>
      <c r="T38" s="1"/>
    </row>
    <row r="39" spans="2:20" ht="28.5" x14ac:dyDescent="0.45">
      <c r="B39" s="28"/>
      <c r="C39" s="5"/>
      <c r="D39" s="5"/>
      <c r="E39" s="5"/>
      <c r="F39" s="5"/>
      <c r="G39" s="5"/>
      <c r="H39" s="29"/>
      <c r="I39" s="5"/>
      <c r="J39" s="5"/>
      <c r="K39" s="16"/>
      <c r="L39" s="16"/>
      <c r="N39" s="21">
        <v>6</v>
      </c>
      <c r="O39" s="21">
        <v>2</v>
      </c>
      <c r="P39" s="21" t="str">
        <f t="shared" si="1"/>
        <v>62</v>
      </c>
      <c r="Q39" s="21">
        <v>905.12</v>
      </c>
      <c r="R39" s="21">
        <v>2828.5</v>
      </c>
      <c r="T39" s="1"/>
    </row>
    <row r="40" spans="2:20" ht="28.5" x14ac:dyDescent="0.45">
      <c r="B40" s="28"/>
      <c r="C40" s="5"/>
      <c r="D40" s="5"/>
      <c r="E40" s="5"/>
      <c r="F40" s="5"/>
      <c r="G40" s="5"/>
      <c r="H40" s="29"/>
      <c r="I40" s="5"/>
      <c r="J40" s="5"/>
      <c r="K40" s="15"/>
      <c r="L40" s="15"/>
      <c r="N40" s="21">
        <v>6</v>
      </c>
      <c r="O40" s="21">
        <v>3</v>
      </c>
      <c r="P40" s="21" t="str">
        <f t="shared" si="1"/>
        <v>63</v>
      </c>
      <c r="Q40" s="21">
        <v>791.98</v>
      </c>
      <c r="R40" s="21">
        <v>2375.94</v>
      </c>
      <c r="T40" s="1"/>
    </row>
    <row r="41" spans="2:20" ht="23.25" customHeight="1" x14ac:dyDescent="0.45">
      <c r="B41" s="28"/>
      <c r="C41" s="5"/>
      <c r="D41" s="5"/>
      <c r="E41" s="5"/>
      <c r="F41" s="5"/>
      <c r="G41" s="5"/>
      <c r="H41" s="29"/>
      <c r="I41" s="5"/>
      <c r="J41" s="5"/>
      <c r="K41" s="1"/>
      <c r="L41" s="1"/>
      <c r="N41" s="21">
        <v>6</v>
      </c>
      <c r="O41" s="21">
        <v>4</v>
      </c>
      <c r="P41" s="21" t="str">
        <f t="shared" si="1"/>
        <v>64</v>
      </c>
      <c r="Q41" s="21">
        <v>791.98</v>
      </c>
      <c r="R41" s="21">
        <v>2375.94</v>
      </c>
      <c r="T41" s="1"/>
    </row>
    <row r="42" spans="2:20" ht="28.5" customHeight="1" x14ac:dyDescent="0.45">
      <c r="B42" s="28"/>
      <c r="C42" s="5"/>
      <c r="D42" s="5"/>
      <c r="E42" s="5"/>
      <c r="F42" s="5"/>
      <c r="G42" s="5"/>
      <c r="H42" s="29"/>
      <c r="I42" s="5"/>
      <c r="J42" s="5"/>
      <c r="K42" s="6"/>
      <c r="L42" s="6"/>
      <c r="N42" s="21">
        <v>7</v>
      </c>
      <c r="O42" s="21">
        <v>1</v>
      </c>
      <c r="P42" s="21" t="str">
        <f t="shared" si="1"/>
        <v>71</v>
      </c>
      <c r="Q42" s="21">
        <v>1244.54</v>
      </c>
      <c r="R42" s="21">
        <v>4412.46</v>
      </c>
      <c r="T42" s="1"/>
    </row>
    <row r="43" spans="2:20" ht="24" customHeight="1" x14ac:dyDescent="0.45">
      <c r="B43" s="65" t="s">
        <v>5</v>
      </c>
      <c r="C43" s="66"/>
      <c r="D43" s="6"/>
      <c r="E43" s="71" t="s">
        <v>6</v>
      </c>
      <c r="F43" s="71"/>
      <c r="G43" s="71"/>
      <c r="H43" s="72"/>
      <c r="I43" s="5"/>
      <c r="J43" s="5"/>
      <c r="N43" s="21">
        <v>7</v>
      </c>
      <c r="O43" s="21">
        <v>2</v>
      </c>
      <c r="P43" s="21" t="str">
        <f t="shared" si="1"/>
        <v>72</v>
      </c>
      <c r="Q43" s="21">
        <v>1018.26</v>
      </c>
      <c r="R43" s="21">
        <v>3733.62</v>
      </c>
      <c r="T43" s="1"/>
    </row>
    <row r="44" spans="2:20" ht="28.5" x14ac:dyDescent="0.45">
      <c r="B44" s="67">
        <f>C31</f>
        <v>0</v>
      </c>
      <c r="C44" s="63"/>
      <c r="D44" s="5"/>
      <c r="E44" s="69" t="e">
        <f>VLOOKUP(C10,O3:Q14,2,0)</f>
        <v>#N/A</v>
      </c>
      <c r="F44" s="69"/>
      <c r="G44" s="69"/>
      <c r="H44" s="70"/>
      <c r="I44" s="5"/>
      <c r="J44" s="5"/>
      <c r="K44" s="1"/>
      <c r="L44" s="1"/>
      <c r="N44" s="21">
        <v>7</v>
      </c>
      <c r="O44" s="21">
        <v>3</v>
      </c>
      <c r="P44" s="21" t="str">
        <f t="shared" si="1"/>
        <v>73</v>
      </c>
      <c r="Q44" s="21">
        <v>905.12</v>
      </c>
      <c r="R44" s="21">
        <v>3167.92</v>
      </c>
    </row>
    <row r="45" spans="2:20" ht="29.25" thickBot="1" x14ac:dyDescent="0.5">
      <c r="B45" s="68" t="s">
        <v>50</v>
      </c>
      <c r="C45" s="66"/>
      <c r="D45" s="5"/>
      <c r="E45" s="69" t="e">
        <f>VLOOKUP(C10,O3:Q14,3,0)</f>
        <v>#N/A</v>
      </c>
      <c r="F45" s="69"/>
      <c r="G45" s="69"/>
      <c r="H45" s="70"/>
      <c r="I45" s="5"/>
      <c r="J45" s="5"/>
      <c r="N45" s="41">
        <v>7</v>
      </c>
      <c r="O45" s="41">
        <v>4</v>
      </c>
      <c r="P45" s="41" t="str">
        <f t="shared" si="1"/>
        <v>74</v>
      </c>
      <c r="Q45" s="41">
        <v>905.12</v>
      </c>
      <c r="R45" s="41">
        <v>3167.92</v>
      </c>
    </row>
    <row r="46" spans="2:20" x14ac:dyDescent="0.25">
      <c r="B46" s="36"/>
      <c r="H46" s="37"/>
    </row>
    <row r="47" spans="2:20" x14ac:dyDescent="0.25">
      <c r="B47" s="36"/>
      <c r="H47" s="37"/>
    </row>
    <row r="48" spans="2:20" ht="15.75" thickBot="1" x14ac:dyDescent="0.3">
      <c r="B48" s="38"/>
      <c r="C48" s="39"/>
      <c r="D48" s="39"/>
      <c r="E48" s="39"/>
      <c r="F48" s="39"/>
      <c r="G48" s="39"/>
      <c r="H48" s="40"/>
    </row>
    <row r="49" spans="11:18" ht="18.75" x14ac:dyDescent="0.3">
      <c r="Q49" s="4"/>
    </row>
    <row r="50" spans="11:18" ht="18.75" x14ac:dyDescent="0.3">
      <c r="Q50" s="4"/>
    </row>
    <row r="51" spans="11:18" ht="28.5" x14ac:dyDescent="0.45">
      <c r="K51" s="1"/>
      <c r="L51" s="10"/>
      <c r="M51" s="1"/>
      <c r="N51" s="12"/>
      <c r="Q51" s="4"/>
      <c r="R51" t="s">
        <v>16</v>
      </c>
    </row>
    <row r="52" spans="11:18" ht="28.5" x14ac:dyDescent="0.45">
      <c r="L52" s="5"/>
      <c r="M52" s="1"/>
      <c r="N52" s="12"/>
      <c r="R52">
        <v>1</v>
      </c>
    </row>
    <row r="53" spans="11:18" ht="28.5" x14ac:dyDescent="0.45">
      <c r="K53" s="5"/>
      <c r="L53" s="5"/>
      <c r="M53" s="1"/>
      <c r="N53" s="12"/>
      <c r="Q53" s="4"/>
      <c r="R53">
        <v>2</v>
      </c>
    </row>
    <row r="54" spans="11:18" ht="23.25" x14ac:dyDescent="0.35">
      <c r="K54" s="1"/>
      <c r="L54" s="18"/>
      <c r="M54" s="1"/>
      <c r="N54" s="12"/>
      <c r="Q54" s="4"/>
      <c r="R54">
        <v>3</v>
      </c>
    </row>
    <row r="55" spans="11:18" ht="28.5" x14ac:dyDescent="0.45">
      <c r="K55" s="5"/>
      <c r="L55" s="5"/>
      <c r="M55" s="1"/>
      <c r="N55" s="12"/>
      <c r="R55" t="s">
        <v>1</v>
      </c>
    </row>
    <row r="56" spans="11:18" ht="28.5" x14ac:dyDescent="0.45">
      <c r="K56" s="6"/>
      <c r="L56" s="6"/>
      <c r="M56" s="1"/>
      <c r="N56" s="12"/>
      <c r="R56">
        <v>1</v>
      </c>
    </row>
    <row r="57" spans="11:18" x14ac:dyDescent="0.25">
      <c r="R57" t="s">
        <v>34</v>
      </c>
    </row>
    <row r="58" spans="11:18" x14ac:dyDescent="0.25">
      <c r="R58">
        <v>1</v>
      </c>
    </row>
    <row r="59" spans="11:18" x14ac:dyDescent="0.25">
      <c r="R59">
        <v>2</v>
      </c>
    </row>
    <row r="60" spans="11:18" x14ac:dyDescent="0.25">
      <c r="R60">
        <v>3</v>
      </c>
    </row>
    <row r="61" spans="11:18" x14ac:dyDescent="0.25">
      <c r="R61">
        <v>4</v>
      </c>
    </row>
    <row r="62" spans="11:18" x14ac:dyDescent="0.25">
      <c r="R62">
        <v>5</v>
      </c>
    </row>
    <row r="63" spans="11:18" x14ac:dyDescent="0.25">
      <c r="R63">
        <v>6</v>
      </c>
    </row>
    <row r="64" spans="11:18" x14ac:dyDescent="0.25">
      <c r="R64">
        <v>7</v>
      </c>
    </row>
    <row r="65" spans="18:18" x14ac:dyDescent="0.25">
      <c r="R65">
        <v>8</v>
      </c>
    </row>
  </sheetData>
  <sheetProtection algorithmName="SHA-512" hashValue="KJUpq2mQca6Kf+PkZ4cNdPIaarxeNj6NQ/VRayUsylBD/Fyw8tHeSbagIgNjWBLl8Jy3rAuISrZZ8qKVtnSVDw==" saltValue="fpj9tBmsN5mxjJ+Bkm68sg==" spinCount="100000" sheet="1" objects="1" scenarios="1"/>
  <protectedRanges>
    <protectedRange sqref="C10 C11 C12 C13 C14 C17 C18 D18 F17 F18 G18 B23 C31 D31 E31 F31 G31 C36 D36 E36 B45" name="CAPTURA"/>
  </protectedRanges>
  <dataConsolidate/>
  <mergeCells count="12">
    <mergeCell ref="B6:H6"/>
    <mergeCell ref="B7:H7"/>
    <mergeCell ref="B43:C43"/>
    <mergeCell ref="B44:C44"/>
    <mergeCell ref="B45:C45"/>
    <mergeCell ref="E44:H44"/>
    <mergeCell ref="E45:H45"/>
    <mergeCell ref="E43:H43"/>
    <mergeCell ref="C10:H10"/>
    <mergeCell ref="B23:H25"/>
    <mergeCell ref="B22:H22"/>
    <mergeCell ref="C29:G29"/>
  </mergeCells>
  <dataValidations count="5">
    <dataValidation type="list" allowBlank="1" showInputMessage="1" showErrorMessage="1" sqref="F18" xr:uid="{00000000-0002-0000-0000-000000000000}">
      <formula1>$R$58:$R$65</formula1>
    </dataValidation>
    <dataValidation type="list" allowBlank="1" showInputMessage="1" showErrorMessage="1" sqref="C17" xr:uid="{00000000-0002-0000-0000-000001000000}">
      <formula1>$K$18:$K$24</formula1>
    </dataValidation>
    <dataValidation type="list" allowBlank="1" showInputMessage="1" showErrorMessage="1" sqref="F17" xr:uid="{00000000-0002-0000-0000-000002000000}">
      <formula1>$M$18:$M$21</formula1>
    </dataValidation>
    <dataValidation type="list" allowBlank="1" showInputMessage="1" showErrorMessage="1" sqref="C10:H10" xr:uid="{00000000-0002-0000-0000-000003000000}">
      <formula1>$O$4:$O$14</formula1>
    </dataValidation>
    <dataValidation type="list" allowBlank="1" showInputMessage="1" showErrorMessage="1" sqref="C18" xr:uid="{00000000-0002-0000-0000-000004000000}">
      <formula1>$K$18</formula1>
    </dataValidation>
  </dataValidation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66"/>
  <sheetViews>
    <sheetView workbookViewId="0">
      <selection activeCell="G64" sqref="G64"/>
    </sheetView>
  </sheetViews>
  <sheetFormatPr baseColWidth="10" defaultRowHeight="15" x14ac:dyDescent="0.25"/>
  <cols>
    <col min="1" max="1" width="23.28515625" bestFit="1" customWidth="1"/>
    <col min="2" max="2" width="14.28515625" bestFit="1" customWidth="1"/>
    <col min="3" max="3" width="18.42578125" bestFit="1" customWidth="1"/>
    <col min="8" max="8" width="20.7109375" bestFit="1" customWidth="1"/>
    <col min="9" max="9" width="10.5703125" bestFit="1" customWidth="1"/>
  </cols>
  <sheetData>
    <row r="1" spans="1:9" ht="18.75" x14ac:dyDescent="0.3">
      <c r="A1" s="1"/>
      <c r="B1" s="1"/>
      <c r="C1" s="2" t="s">
        <v>23</v>
      </c>
      <c r="D1" s="1"/>
      <c r="H1" s="8" t="s">
        <v>40</v>
      </c>
      <c r="I1" s="9" t="s">
        <v>41</v>
      </c>
    </row>
    <row r="2" spans="1:9" ht="18.75" x14ac:dyDescent="0.3">
      <c r="A2" s="1" t="s">
        <v>24</v>
      </c>
      <c r="B2" s="1" t="s">
        <v>25</v>
      </c>
      <c r="C2" s="1" t="s">
        <v>26</v>
      </c>
      <c r="D2" s="1"/>
      <c r="H2" s="7">
        <v>5</v>
      </c>
      <c r="I2" s="7">
        <v>8</v>
      </c>
    </row>
    <row r="3" spans="1:9" ht="18.75" x14ac:dyDescent="0.3">
      <c r="A3" s="1" t="s">
        <v>27</v>
      </c>
      <c r="B3" s="4">
        <v>452.56</v>
      </c>
      <c r="C3" s="4">
        <v>1810.24</v>
      </c>
      <c r="D3" s="1"/>
      <c r="H3" s="7">
        <v>8</v>
      </c>
      <c r="I3" s="7">
        <v>6</v>
      </c>
    </row>
    <row r="4" spans="1:9" ht="18.75" x14ac:dyDescent="0.3">
      <c r="A4" s="1" t="s">
        <v>28</v>
      </c>
      <c r="B4" s="4">
        <v>452.56</v>
      </c>
      <c r="C4" s="4">
        <v>1583.96</v>
      </c>
      <c r="D4" s="1"/>
      <c r="H4" s="7">
        <v>10</v>
      </c>
      <c r="I4" s="7">
        <v>4</v>
      </c>
    </row>
    <row r="5" spans="1:9" ht="18.75" x14ac:dyDescent="0.3">
      <c r="A5" s="1" t="s">
        <v>29</v>
      </c>
      <c r="B5" s="4">
        <v>339.42</v>
      </c>
      <c r="C5" s="4">
        <v>1357.68</v>
      </c>
      <c r="D5" s="1"/>
    </row>
    <row r="19" spans="1:3" ht="18.75" x14ac:dyDescent="0.3">
      <c r="A19" s="1"/>
      <c r="B19" s="1"/>
      <c r="C19" s="2" t="s">
        <v>30</v>
      </c>
    </row>
    <row r="20" spans="1:3" ht="18.75" x14ac:dyDescent="0.3">
      <c r="A20" s="1" t="s">
        <v>24</v>
      </c>
      <c r="B20" s="1" t="s">
        <v>25</v>
      </c>
      <c r="C20" s="1" t="s">
        <v>26</v>
      </c>
    </row>
    <row r="21" spans="1:3" ht="18.75" x14ac:dyDescent="0.3">
      <c r="A21" s="1" t="s">
        <v>27</v>
      </c>
      <c r="B21" s="4">
        <v>452.56</v>
      </c>
      <c r="C21" s="4">
        <v>1810.24</v>
      </c>
    </row>
    <row r="22" spans="1:3" ht="18.75" x14ac:dyDescent="0.3">
      <c r="A22" s="1" t="s">
        <v>28</v>
      </c>
      <c r="B22" s="4">
        <v>452.56</v>
      </c>
      <c r="C22" s="4">
        <v>1697.1</v>
      </c>
    </row>
    <row r="23" spans="1:3" ht="18.75" x14ac:dyDescent="0.3">
      <c r="A23" s="1" t="s">
        <v>29</v>
      </c>
      <c r="B23" s="4">
        <v>339.42</v>
      </c>
      <c r="C23" s="4">
        <v>1470.82</v>
      </c>
    </row>
    <row r="26" spans="1:3" ht="18.75" x14ac:dyDescent="0.3">
      <c r="A26" s="1"/>
      <c r="B26" s="1"/>
      <c r="C26" s="2" t="s">
        <v>31</v>
      </c>
    </row>
    <row r="27" spans="1:3" ht="18.75" x14ac:dyDescent="0.3">
      <c r="A27" s="1" t="s">
        <v>24</v>
      </c>
      <c r="B27" s="1" t="s">
        <v>25</v>
      </c>
      <c r="C27" s="1" t="s">
        <v>26</v>
      </c>
    </row>
    <row r="28" spans="1:3" ht="18.75" x14ac:dyDescent="0.3">
      <c r="A28" s="1" t="s">
        <v>27</v>
      </c>
      <c r="B28" s="4">
        <v>565.70000000000005</v>
      </c>
      <c r="C28" s="4">
        <v>2375.94</v>
      </c>
    </row>
    <row r="29" spans="1:3" ht="18.75" x14ac:dyDescent="0.3">
      <c r="A29" s="1" t="s">
        <v>28</v>
      </c>
      <c r="B29" s="4">
        <v>565.70000000000005</v>
      </c>
      <c r="C29" s="4">
        <v>2149.66</v>
      </c>
    </row>
    <row r="30" spans="1:3" ht="18.75" x14ac:dyDescent="0.3">
      <c r="A30" s="1" t="s">
        <v>29</v>
      </c>
      <c r="B30" s="4">
        <v>452.56</v>
      </c>
      <c r="C30" s="4">
        <v>1810.24</v>
      </c>
    </row>
    <row r="35" spans="1:3" ht="18.75" x14ac:dyDescent="0.3">
      <c r="A35" s="1"/>
      <c r="B35" s="1"/>
      <c r="C35" s="2" t="s">
        <v>32</v>
      </c>
    </row>
    <row r="36" spans="1:3" ht="18.75" x14ac:dyDescent="0.3">
      <c r="A36" s="1" t="s">
        <v>24</v>
      </c>
      <c r="B36" s="1" t="s">
        <v>25</v>
      </c>
      <c r="C36" s="1" t="s">
        <v>26</v>
      </c>
    </row>
    <row r="37" spans="1:3" ht="18.75" x14ac:dyDescent="0.3">
      <c r="A37" s="1" t="s">
        <v>27</v>
      </c>
      <c r="B37" s="4">
        <v>1131.4000000000001</v>
      </c>
      <c r="C37" s="4">
        <v>3959.9</v>
      </c>
    </row>
    <row r="38" spans="1:3" ht="18.75" x14ac:dyDescent="0.3">
      <c r="A38" s="1" t="s">
        <v>28</v>
      </c>
      <c r="B38" s="4">
        <v>1018.26</v>
      </c>
      <c r="C38" s="4">
        <v>3507.34</v>
      </c>
    </row>
    <row r="39" spans="1:3" ht="18.75" x14ac:dyDescent="0.3">
      <c r="A39" s="1" t="s">
        <v>29</v>
      </c>
      <c r="B39" s="4">
        <v>905.12</v>
      </c>
      <c r="C39" s="4">
        <v>3054.78</v>
      </c>
    </row>
    <row r="42" spans="1:3" ht="18.75" x14ac:dyDescent="0.3">
      <c r="A42" s="1"/>
      <c r="B42" s="1"/>
      <c r="C42" s="2" t="s">
        <v>33</v>
      </c>
    </row>
    <row r="43" spans="1:3" ht="18.75" x14ac:dyDescent="0.3">
      <c r="A43" s="1" t="s">
        <v>24</v>
      </c>
      <c r="B43" s="1" t="s">
        <v>25</v>
      </c>
      <c r="C43" s="1" t="s">
        <v>26</v>
      </c>
    </row>
    <row r="44" spans="1:3" ht="18.75" x14ac:dyDescent="0.3">
      <c r="A44" s="1" t="s">
        <v>27</v>
      </c>
      <c r="B44" s="4">
        <v>678.84</v>
      </c>
      <c r="C44" s="4">
        <v>2715.36</v>
      </c>
    </row>
    <row r="45" spans="1:3" ht="18.75" x14ac:dyDescent="0.3">
      <c r="A45" s="1" t="s">
        <v>28</v>
      </c>
      <c r="B45" s="4">
        <v>565.70000000000005</v>
      </c>
      <c r="C45" s="4">
        <v>2489.08</v>
      </c>
    </row>
    <row r="46" spans="1:3" ht="18.75" x14ac:dyDescent="0.3">
      <c r="A46" s="1" t="s">
        <v>29</v>
      </c>
      <c r="B46" s="4">
        <v>452.56</v>
      </c>
      <c r="C46" s="4">
        <v>2149.66</v>
      </c>
    </row>
    <row r="50" spans="1:3" ht="18.75" x14ac:dyDescent="0.3">
      <c r="A50" s="1"/>
      <c r="B50" s="2" t="s">
        <v>77</v>
      </c>
    </row>
    <row r="51" spans="1:3" ht="18.75" x14ac:dyDescent="0.3">
      <c r="A51" s="1" t="s">
        <v>24</v>
      </c>
      <c r="B51" s="1" t="s">
        <v>25</v>
      </c>
      <c r="C51" s="1" t="s">
        <v>26</v>
      </c>
    </row>
    <row r="52" spans="1:3" ht="18.75" x14ac:dyDescent="0.3">
      <c r="A52" s="1" t="s">
        <v>27</v>
      </c>
      <c r="B52" s="4">
        <v>1018.26</v>
      </c>
      <c r="C52" s="4">
        <v>3281.06</v>
      </c>
    </row>
    <row r="53" spans="1:3" ht="18.75" x14ac:dyDescent="0.3">
      <c r="A53" s="1" t="s">
        <v>28</v>
      </c>
      <c r="B53" s="4">
        <v>905.12</v>
      </c>
      <c r="C53" s="4">
        <v>2828.5</v>
      </c>
    </row>
    <row r="54" spans="1:3" ht="18.75" x14ac:dyDescent="0.3">
      <c r="A54" s="1" t="s">
        <v>29</v>
      </c>
      <c r="B54" s="4">
        <v>791.98</v>
      </c>
      <c r="C54" s="4">
        <v>2375.94</v>
      </c>
    </row>
    <row r="61" spans="1:3" ht="18.75" x14ac:dyDescent="0.3">
      <c r="A61" s="1"/>
      <c r="B61" s="2"/>
    </row>
    <row r="62" spans="1:3" ht="18.75" x14ac:dyDescent="0.3">
      <c r="A62" s="1"/>
      <c r="B62" s="2" t="s">
        <v>78</v>
      </c>
    </row>
    <row r="63" spans="1:3" ht="18.75" x14ac:dyDescent="0.3">
      <c r="A63" s="1" t="s">
        <v>24</v>
      </c>
      <c r="B63" s="1" t="s">
        <v>25</v>
      </c>
      <c r="C63" s="1" t="s">
        <v>26</v>
      </c>
    </row>
    <row r="64" spans="1:3" ht="18.75" x14ac:dyDescent="0.3">
      <c r="A64" s="1" t="s">
        <v>27</v>
      </c>
      <c r="B64" s="4">
        <v>1244.54</v>
      </c>
      <c r="C64" s="4">
        <v>4412.46</v>
      </c>
    </row>
    <row r="65" spans="1:3" ht="18.75" x14ac:dyDescent="0.3">
      <c r="A65" s="1" t="s">
        <v>28</v>
      </c>
      <c r="B65" s="4">
        <v>1018.26</v>
      </c>
      <c r="C65" s="4">
        <v>3733.62</v>
      </c>
    </row>
    <row r="66" spans="1:3" ht="18.75" x14ac:dyDescent="0.3">
      <c r="A66" s="1" t="s">
        <v>29</v>
      </c>
      <c r="B66" s="4">
        <v>905.12</v>
      </c>
      <c r="C66" s="4">
        <v>3167.92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INSTRUCTIVO</vt:lpstr>
      <vt:lpstr>VIATICOS!Área_de_impresión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Erives</dc:creator>
  <cp:lastModifiedBy>Oscar Erives</cp:lastModifiedBy>
  <cp:lastPrinted>2025-02-19T15:13:01Z</cp:lastPrinted>
  <dcterms:created xsi:type="dcterms:W3CDTF">2025-02-13T17:55:52Z</dcterms:created>
  <dcterms:modified xsi:type="dcterms:W3CDTF">2025-02-21T21:11:16Z</dcterms:modified>
</cp:coreProperties>
</file>